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1" l="1"/>
  <c r="O9" i="1"/>
  <c r="M9" i="1"/>
  <c r="O10" i="1"/>
  <c r="O14" i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 s="1"/>
  <c r="S10" i="1"/>
  <c r="H15" i="1" s="1"/>
  <c r="R10" i="1"/>
  <c r="G15" i="1" s="1"/>
  <c r="G17" i="1" s="1"/>
  <c r="Q10" i="1"/>
  <c r="F15" i="1" s="1"/>
  <c r="P10" i="1"/>
  <c r="E15" i="1" s="1"/>
  <c r="L10" i="1"/>
  <c r="K10" i="1"/>
  <c r="J10" i="1"/>
  <c r="I10" i="1"/>
  <c r="D11" i="1" s="1"/>
  <c r="I14" i="1"/>
  <c r="H10" i="1"/>
  <c r="H14" i="1"/>
  <c r="G10" i="1"/>
  <c r="G14" i="1"/>
  <c r="F10" i="1"/>
  <c r="F14" i="1"/>
  <c r="E10" i="1"/>
  <c r="E14" i="1" s="1"/>
  <c r="M10" i="1"/>
  <c r="N10" i="1"/>
  <c r="N14" i="1"/>
  <c r="M14" i="1" l="1"/>
  <c r="L14" i="1"/>
  <c r="E17" i="1"/>
  <c r="I17" i="1"/>
  <c r="M15" i="1"/>
  <c r="K14" i="1"/>
  <c r="F17" i="1"/>
  <c r="K17" i="1" s="1"/>
  <c r="K15" i="1"/>
  <c r="H17" i="1"/>
  <c r="L17" i="1" s="1"/>
  <c r="L15" i="1"/>
  <c r="M17" i="1" l="1"/>
  <c r="N17" i="1"/>
</calcChain>
</file>

<file path=xl/sharedStrings.xml><?xml version="1.0" encoding="utf-8"?>
<sst xmlns="http://schemas.openxmlformats.org/spreadsheetml/2006/main" count="117" uniqueCount="85">
  <si>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</si>
  <si>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</si>
  <si>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</si>
  <si>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</si>
  <si>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</si>
  <si>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</si>
  <si>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</si>
  <si>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</si>
  <si>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</si>
  <si>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</si>
  <si>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</si>
  <si>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</si>
  <si>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</si>
  <si>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</si>
  <si>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</si>
  <si>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</si>
  <si>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</si>
  <si>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</si>
  <si>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</si>
  <si>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</si>
  <si>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</si>
  <si>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</si>
  <si>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</si>
  <si>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</si>
  <si>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</si>
  <si>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</si>
  <si>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</si>
  <si>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</si>
  <si>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</si>
  <si>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</si>
  <si>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</si>
  <si>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</si>
  <si>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</si>
  <si>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</si>
  <si>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</si>
  <si>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</si>
  <si>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</si>
  <si>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</si>
  <si>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</si>
  <si>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</si>
  <si>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</si>
  <si>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Annika Liljamo</t>
  </si>
  <si>
    <t>31.3.1987</t>
  </si>
  <si>
    <t>3.</t>
  </si>
  <si>
    <t>Virkiä</t>
  </si>
  <si>
    <t>YPJ</t>
  </si>
  <si>
    <t>8.</t>
  </si>
  <si>
    <t>jatkosarja</t>
  </si>
  <si>
    <t>suomensarja</t>
  </si>
  <si>
    <t>Virkiä  2</t>
  </si>
  <si>
    <t>ykköspesis</t>
  </si>
  <si>
    <t>Virkiä = Lapuan Virkiä  (1907)</t>
  </si>
  <si>
    <t>YPJ = Ylihärmän Pesis-Junkkarit  (1996)</t>
  </si>
  <si>
    <t>15.07. 2005  Virkiä - TyTe  2-1  (3-5, 6-5, 3-0)</t>
  </si>
  <si>
    <t xml:space="preserve">  18 v   1 kk 15 pv</t>
  </si>
  <si>
    <t>6.  ottelu</t>
  </si>
  <si>
    <t>26.05. 2007  ViU - YPJ  1-2  (2-1, 3-5, 0-3)</t>
  </si>
  <si>
    <t xml:space="preserve">  20 v   1 kk 26 pv</t>
  </si>
  <si>
    <t>4.  ottelu</t>
  </si>
  <si>
    <t>20.05. 2007  Pesä Ysit - YPJ  2-0  (9-2, 5-3)</t>
  </si>
  <si>
    <t xml:space="preserve">  18 v   1 kk 20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</si>
  <si>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</si>
  <si>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</si>
  <si>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</si>
  <si>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</si>
  <si>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</si>
  <si>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</si>
  <si>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</si>
  <si>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</si>
  <si>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</si>
  <si>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</si>
  <si>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</si>
  <si>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</si>
  <si>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</si>
  <si>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</si>
  <si>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</si>
  <si>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24.07. 2005  Oulu</t>
  </si>
  <si>
    <t>1v</t>
  </si>
  <si>
    <t>Juha Liljamo</t>
  </si>
  <si>
    <t>1068</t>
  </si>
  <si>
    <t xml:space="preserve">  0-1  (4-4, 3-6)</t>
  </si>
  <si>
    <t>4/7</t>
  </si>
  <si>
    <t>2/2</t>
  </si>
  <si>
    <t>1/3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</si>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</sst>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0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2003</v>
      </c>
      <c r="C4" s="84"/>
      <c r="D4" s="85" t="s">
        <v>49</v>
      </c>
      <c r="E4" s="83"/>
      <c r="F4" s="87" t="s">
        <v>48</v>
      </c>
      <c r="G4" s="83"/>
      <c r="H4" s="83"/>
      <c r="I4" s="83"/>
      <c r="J4" s="83"/>
      <c r="K4" s="83"/>
      <c r="L4" s="83"/>
      <c r="M4" s="83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69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2004</v>
      </c>
      <c r="C5" s="84"/>
      <c r="D5" s="85" t="s">
        <v>49</v>
      </c>
      <c r="E5" s="83"/>
      <c r="F5" s="87" t="s">
        <v>48</v>
      </c>
      <c r="G5" s="83"/>
      <c r="H5" s="83"/>
      <c r="I5" s="83"/>
      <c r="J5" s="83"/>
      <c r="K5" s="83"/>
      <c r="L5" s="83"/>
      <c r="M5" s="83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2005</v>
      </c>
      <c r="C6" s="89"/>
      <c r="D6" s="90" t="s">
        <v>49</v>
      </c>
      <c r="E6" s="88"/>
      <c r="F6" s="91" t="s">
        <v>50</v>
      </c>
      <c r="G6" s="92"/>
      <c r="H6" s="89"/>
      <c r="I6" s="88"/>
      <c r="J6" s="88"/>
      <c r="K6" s="88"/>
      <c r="L6" s="88"/>
      <c r="M6" s="88"/>
      <c r="N6" s="9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69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43" t="s">
        <v>43</v>
      </c>
      <c r="D7" s="41" t="s">
        <v>44</v>
      </c>
      <c r="E7" s="27">
        <v>2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7">
        <v>1</v>
      </c>
      <c r="L7" s="27">
        <v>0</v>
      </c>
      <c r="M7" s="27">
        <f>PRODUCT(F7+G7)</f>
        <v>0</v>
      </c>
      <c r="N7" s="29">
        <v>0.33300000000000002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>
        <v>1</v>
      </c>
      <c r="AF7" s="69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8">
        <v>2006</v>
      </c>
      <c r="C8" s="89"/>
      <c r="D8" s="90" t="s">
        <v>49</v>
      </c>
      <c r="E8" s="88"/>
      <c r="F8" s="91" t="s">
        <v>50</v>
      </c>
      <c r="G8" s="92"/>
      <c r="H8" s="89"/>
      <c r="I8" s="88"/>
      <c r="J8" s="88"/>
      <c r="K8" s="88"/>
      <c r="L8" s="88"/>
      <c r="M8" s="88"/>
      <c r="N8" s="9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43" t="s">
        <v>46</v>
      </c>
      <c r="D9" s="41" t="s">
        <v>45</v>
      </c>
      <c r="E9" s="27">
        <v>19</v>
      </c>
      <c r="F9" s="27">
        <v>0</v>
      </c>
      <c r="G9" s="27">
        <v>3</v>
      </c>
      <c r="H9" s="27">
        <v>5</v>
      </c>
      <c r="I9" s="27">
        <v>41</v>
      </c>
      <c r="J9" s="27">
        <v>13</v>
      </c>
      <c r="K9" s="27">
        <v>20</v>
      </c>
      <c r="L9" s="27">
        <v>5</v>
      </c>
      <c r="M9" s="27">
        <f>PRODUCT(F9+G9)</f>
        <v>3</v>
      </c>
      <c r="N9" s="29">
        <v>0.45100000000000001</v>
      </c>
      <c r="O9" s="25">
        <f>PRODUCT(I9/N9)</f>
        <v>90.909090909090907</v>
      </c>
      <c r="P9" s="27">
        <v>6</v>
      </c>
      <c r="Q9" s="27">
        <v>0</v>
      </c>
      <c r="R9" s="27">
        <v>0</v>
      </c>
      <c r="S9" s="27">
        <v>0</v>
      </c>
      <c r="T9" s="27">
        <v>8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69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21</v>
      </c>
      <c r="F10" s="19">
        <f t="shared" si="0"/>
        <v>0</v>
      </c>
      <c r="G10" s="19">
        <f t="shared" si="0"/>
        <v>3</v>
      </c>
      <c r="H10" s="19">
        <f t="shared" si="0"/>
        <v>5</v>
      </c>
      <c r="I10" s="19">
        <f t="shared" si="0"/>
        <v>42</v>
      </c>
      <c r="J10" s="19">
        <f t="shared" si="0"/>
        <v>13</v>
      </c>
      <c r="K10" s="19">
        <f t="shared" si="0"/>
        <v>21</v>
      </c>
      <c r="L10" s="19">
        <f t="shared" si="0"/>
        <v>5</v>
      </c>
      <c r="M10" s="19">
        <f t="shared" si="0"/>
        <v>3</v>
      </c>
      <c r="N10" s="31">
        <f>PRODUCT(I10/O10)</f>
        <v>0.46200000000000002</v>
      </c>
      <c r="O10" s="32">
        <f t="shared" ref="O10:AE10" si="1">SUM(O4:O9)</f>
        <v>90.909090909090907</v>
      </c>
      <c r="P10" s="19">
        <f t="shared" si="1"/>
        <v>6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8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3"/>
      <c r="D11" s="34">
        <f>SUM(F10:H10)+((I10-F10-G10)/3)+(E10/3)+(Z10*25)+(AA10*25)+(AB10*10)+(AC10*25)+(AD10*20)+(AE10*15)-15</f>
        <v>28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2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21</v>
      </c>
      <c r="F14" s="27">
        <f>PRODUCT(F10)</f>
        <v>0</v>
      </c>
      <c r="G14" s="27">
        <f>PRODUCT(G10)</f>
        <v>3</v>
      </c>
      <c r="H14" s="27">
        <f>PRODUCT(H10)</f>
        <v>5</v>
      </c>
      <c r="I14" s="27">
        <f>PRODUCT(I10)</f>
        <v>42</v>
      </c>
      <c r="J14" s="1"/>
      <c r="K14" s="45">
        <f>PRODUCT((F14+G14)/E14)</f>
        <v>0.14285714285714285</v>
      </c>
      <c r="L14" s="45">
        <f>PRODUCT(H14/E14)</f>
        <v>0.23809523809523808</v>
      </c>
      <c r="M14" s="45">
        <f>PRODUCT(I14/E14)</f>
        <v>2</v>
      </c>
      <c r="N14" s="29">
        <f>PRODUCT(N10)</f>
        <v>0.46200000000000002</v>
      </c>
      <c r="O14" s="25">
        <f>PRODUCT(O10)</f>
        <v>90.909090909090907</v>
      </c>
      <c r="P14" s="46" t="s">
        <v>34</v>
      </c>
      <c r="Q14" s="47"/>
      <c r="R14" s="47"/>
      <c r="S14" s="48" t="s">
        <v>53</v>
      </c>
      <c r="T14" s="48"/>
      <c r="U14" s="48"/>
      <c r="V14" s="48"/>
      <c r="W14" s="48"/>
      <c r="X14" s="48"/>
      <c r="Y14" s="48"/>
      <c r="Z14" s="48"/>
      <c r="AA14" s="48"/>
      <c r="AB14" s="49"/>
      <c r="AC14" s="48"/>
      <c r="AD14" s="50" t="s">
        <v>39</v>
      </c>
      <c r="AE14" s="50"/>
      <c r="AF14" s="51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f>PRODUCT(P10)</f>
        <v>6</v>
      </c>
      <c r="F15" s="27">
        <f>PRODUCT(Q10)</f>
        <v>0</v>
      </c>
      <c r="G15" s="27">
        <f>PRODUCT(R10)</f>
        <v>0</v>
      </c>
      <c r="H15" s="27">
        <f>PRODUCT(S10)</f>
        <v>0</v>
      </c>
      <c r="I15" s="27">
        <f>PRODUCT(T10)</f>
        <v>8</v>
      </c>
      <c r="J15" s="1"/>
      <c r="K15" s="45">
        <f>PRODUCT((F15+G15)/E15)</f>
        <v>0</v>
      </c>
      <c r="L15" s="45">
        <f>PRODUCT(H15/E15)</f>
        <v>0</v>
      </c>
      <c r="M15" s="45">
        <f>PRODUCT(I15/E15)</f>
        <v>1.3333333333333333</v>
      </c>
      <c r="N15" s="29">
        <v>0.4</v>
      </c>
      <c r="O15" s="55">
        <v>20</v>
      </c>
      <c r="P15" s="56" t="s">
        <v>35</v>
      </c>
      <c r="Q15" s="57"/>
      <c r="R15" s="57"/>
      <c r="S15" s="58" t="s">
        <v>56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55</v>
      </c>
      <c r="AE15" s="60"/>
      <c r="AF15" s="61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30"/>
      <c r="F16" s="30"/>
      <c r="G16" s="30"/>
      <c r="H16" s="30"/>
      <c r="I16" s="30"/>
      <c r="J16" s="1"/>
      <c r="K16" s="65"/>
      <c r="L16" s="65"/>
      <c r="M16" s="65"/>
      <c r="N16" s="66"/>
      <c r="O16" s="25">
        <v>0</v>
      </c>
      <c r="P16" s="56" t="s">
        <v>36</v>
      </c>
      <c r="Q16" s="57"/>
      <c r="R16" s="57"/>
      <c r="S16" s="58" t="s">
        <v>59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58</v>
      </c>
      <c r="AE16" s="60"/>
      <c r="AF16" s="61" t="s">
        <v>60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27</v>
      </c>
      <c r="F17" s="19">
        <f>SUM(F14:F16)</f>
        <v>0</v>
      </c>
      <c r="G17" s="19">
        <f>SUM(G14:G16)</f>
        <v>3</v>
      </c>
      <c r="H17" s="19">
        <f>SUM(H14:H16)</f>
        <v>5</v>
      </c>
      <c r="I17" s="19">
        <f>SUM(I14:I16)</f>
        <v>50</v>
      </c>
      <c r="J17" s="1"/>
      <c r="K17" s="70">
        <f>PRODUCT((F17+G17)/E17)</f>
        <v>0.1111111111111111</v>
      </c>
      <c r="L17" s="70">
        <f>PRODUCT(H17/E17)</f>
        <v>0.18518518518518517</v>
      </c>
      <c r="M17" s="70">
        <f>PRODUCT(I17/E17)</f>
        <v>1.8518518518518519</v>
      </c>
      <c r="N17" s="31">
        <f>PRODUCT(I17/O17)</f>
        <v>0.45081967213114754</v>
      </c>
      <c r="O17" s="25">
        <f>SUM(O14:O16)</f>
        <v>110.90909090909091</v>
      </c>
      <c r="P17" s="71" t="s">
        <v>37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5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51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52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38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7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94" t="s">
        <v>61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9"/>
      <c r="Y1" s="97"/>
      <c r="Z1" s="97"/>
      <c r="AA1" s="97"/>
      <c r="AB1" s="97"/>
      <c r="AC1" s="97"/>
      <c r="AD1" s="97"/>
    </row>
    <row r="2" spans="1:30" x14ac:dyDescent="0.25">
      <c r="A2" s="9"/>
      <c r="B2" s="115" t="s">
        <v>41</v>
      </c>
      <c r="C2" s="116" t="s">
        <v>42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3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62</v>
      </c>
      <c r="C3" s="23" t="s">
        <v>63</v>
      </c>
      <c r="D3" s="101" t="s">
        <v>64</v>
      </c>
      <c r="E3" s="102" t="s">
        <v>1</v>
      </c>
      <c r="F3" s="25"/>
      <c r="G3" s="103" t="s">
        <v>65</v>
      </c>
      <c r="H3" s="104" t="s">
        <v>66</v>
      </c>
      <c r="I3" s="104" t="s">
        <v>31</v>
      </c>
      <c r="J3" s="18" t="s">
        <v>67</v>
      </c>
      <c r="K3" s="105" t="s">
        <v>68</v>
      </c>
      <c r="L3" s="105" t="s">
        <v>69</v>
      </c>
      <c r="M3" s="103" t="s">
        <v>70</v>
      </c>
      <c r="N3" s="103" t="s">
        <v>30</v>
      </c>
      <c r="O3" s="104" t="s">
        <v>71</v>
      </c>
      <c r="P3" s="103" t="s">
        <v>66</v>
      </c>
      <c r="Q3" s="103" t="s">
        <v>3</v>
      </c>
      <c r="R3" s="103">
        <v>1</v>
      </c>
      <c r="S3" s="103">
        <v>2</v>
      </c>
      <c r="T3" s="103">
        <v>3</v>
      </c>
      <c r="U3" s="103" t="s">
        <v>72</v>
      </c>
      <c r="V3" s="18" t="s">
        <v>21</v>
      </c>
      <c r="W3" s="17" t="s">
        <v>73</v>
      </c>
      <c r="X3" s="17" t="s">
        <v>74</v>
      </c>
      <c r="Y3" s="97"/>
      <c r="Z3" s="97"/>
      <c r="AA3" s="97"/>
      <c r="AB3" s="97"/>
      <c r="AC3" s="97"/>
      <c r="AD3" s="97"/>
    </row>
    <row r="4" spans="1:30" x14ac:dyDescent="0.25">
      <c r="A4" s="9"/>
      <c r="B4" s="125" t="s">
        <v>76</v>
      </c>
      <c r="C4" s="126" t="s">
        <v>80</v>
      </c>
      <c r="D4" s="106" t="s">
        <v>75</v>
      </c>
      <c r="E4" s="127" t="s">
        <v>44</v>
      </c>
      <c r="F4" s="55"/>
      <c r="G4" s="107">
        <v>1</v>
      </c>
      <c r="H4" s="128"/>
      <c r="I4" s="107"/>
      <c r="J4" s="129" t="s">
        <v>77</v>
      </c>
      <c r="K4" s="129">
        <v>7</v>
      </c>
      <c r="L4" s="129"/>
      <c r="M4" s="129">
        <v>1</v>
      </c>
      <c r="N4" s="107"/>
      <c r="O4" s="128">
        <v>1</v>
      </c>
      <c r="P4" s="107"/>
      <c r="Q4" s="130" t="s">
        <v>81</v>
      </c>
      <c r="R4" s="130"/>
      <c r="S4" s="130" t="s">
        <v>82</v>
      </c>
      <c r="T4" s="130" t="s">
        <v>83</v>
      </c>
      <c r="U4" s="130" t="s">
        <v>84</v>
      </c>
      <c r="V4" s="131">
        <v>0.57099999999999995</v>
      </c>
      <c r="W4" s="132" t="s">
        <v>78</v>
      </c>
      <c r="X4" s="117" t="s">
        <v>79</v>
      </c>
      <c r="Y4" s="97"/>
      <c r="Z4" s="97"/>
      <c r="AA4" s="97"/>
      <c r="AB4" s="97"/>
      <c r="AC4" s="97"/>
      <c r="AD4" s="97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7"/>
      <c r="Z5" s="97"/>
      <c r="AA5" s="97"/>
      <c r="AB5" s="97"/>
      <c r="AC5" s="97"/>
      <c r="AD5" s="97"/>
    </row>
    <row r="6" spans="1:30" x14ac:dyDescent="0.25">
      <c r="A6" s="24"/>
      <c r="B6" s="108"/>
      <c r="C6" s="1"/>
      <c r="D6" s="108"/>
      <c r="E6" s="10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8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2019-01-25T13:14:48Z</dcterms:modified>
</cp:coreProperties>
</file>